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455" activeTab="0"/>
  </bookViews>
  <sheets>
    <sheet name="01.11.2022" sheetId="1" r:id="rId1"/>
  </sheets>
  <definedNames>
    <definedName name="_xlnm.Print_Area" localSheetId="0">'01.11.2022'!$A$1:$H$85</definedName>
  </definedNames>
  <calcPr fullCalcOnLoad="1"/>
</workbook>
</file>

<file path=xl/sharedStrings.xml><?xml version="1.0" encoding="utf-8"?>
<sst xmlns="http://schemas.openxmlformats.org/spreadsheetml/2006/main" count="210" uniqueCount="106">
  <si>
    <t>1000</t>
  </si>
  <si>
    <t>221</t>
  </si>
  <si>
    <t>0503</t>
  </si>
  <si>
    <t>0801</t>
  </si>
  <si>
    <t>Коммунальные услуги</t>
  </si>
  <si>
    <t>226</t>
  </si>
  <si>
    <t>223</t>
  </si>
  <si>
    <t>РзПр</t>
  </si>
  <si>
    <t>0502</t>
  </si>
  <si>
    <t>0113</t>
  </si>
  <si>
    <t>212</t>
  </si>
  <si>
    <t>Увеличение стоимости основных средств</t>
  </si>
  <si>
    <t>310</t>
  </si>
  <si>
    <t>222</t>
  </si>
  <si>
    <t>0102</t>
  </si>
  <si>
    <t>0400</t>
  </si>
  <si>
    <t>211</t>
  </si>
  <si>
    <t>1403</t>
  </si>
  <si>
    <t>Работы, услуги по содержанию имущества</t>
  </si>
  <si>
    <t>0104</t>
  </si>
  <si>
    <t>000</t>
  </si>
  <si>
    <t>0500</t>
  </si>
  <si>
    <t>0111</t>
  </si>
  <si>
    <t>213</t>
  </si>
  <si>
    <t>0300</t>
  </si>
  <si>
    <t>ЭКР</t>
  </si>
  <si>
    <t>Заработная плата</t>
  </si>
  <si>
    <t>Начисления на выплаты по оплате труда</t>
  </si>
  <si>
    <t>Результат исполнения бюджета (дефицит "--", профицит "+")</t>
  </si>
  <si>
    <t>Прочие работы, услуги</t>
  </si>
  <si>
    <t>225</t>
  </si>
  <si>
    <t>1001</t>
  </si>
  <si>
    <t>Транспортные услуги</t>
  </si>
  <si>
    <t>Услуги связи</t>
  </si>
  <si>
    <t>0409</t>
  </si>
  <si>
    <t>0203</t>
  </si>
  <si>
    <t>отклонение</t>
  </si>
  <si>
    <t>Наименование расходов</t>
  </si>
  <si>
    <t>Субвенции на осуществление переданных полномочий по размещению заказов на поставку товаров, выполнения работ, оказания услуг</t>
  </si>
  <si>
    <t>Субвенции на осуществление переданных полномочий по исполнению местного бюджета</t>
  </si>
  <si>
    <t>Субвенции на осуществление переданных полномочий по ГО и ЧС</t>
  </si>
  <si>
    <t>Налоговые и неналоговые доходы всего</t>
  </si>
  <si>
    <t>Безвозмездные поступления всего</t>
  </si>
  <si>
    <t>Расходы бюджета - ИТОГО</t>
  </si>
  <si>
    <t>0800</t>
  </si>
  <si>
    <t>муниципального образования</t>
  </si>
  <si>
    <t>(подпись)</t>
  </si>
  <si>
    <t>(расшифровка подписи)</t>
  </si>
  <si>
    <t>Исполнитель</t>
  </si>
  <si>
    <t>Национальная безопасность и правоохранительная деятельность всего, в том числе:</t>
  </si>
  <si>
    <t>Национальная экономика всего, в том числе:</t>
  </si>
  <si>
    <t>Жилищно-коммунальное хозяйство всего, в том числе:</t>
  </si>
  <si>
    <t>Социальная политика всего, в том числе:</t>
  </si>
  <si>
    <t>Прочие межбюджетные трансферты общего характера всего, в том числе:</t>
  </si>
  <si>
    <t>Доходы бюджета - Всего, в том числе:</t>
  </si>
  <si>
    <t>М.П.</t>
  </si>
  <si>
    <t>251</t>
  </si>
  <si>
    <t>Субвенции на осуществление внешнего финансового контроля</t>
  </si>
  <si>
    <t>296</t>
  </si>
  <si>
    <t>Коршуновского МО</t>
  </si>
  <si>
    <t>Глава Коршуновского</t>
  </si>
  <si>
    <t>Д.В.Округин</t>
  </si>
  <si>
    <t>Н.Б. Кистенева</t>
  </si>
  <si>
    <t>Налоги, пошлины и сборы</t>
  </si>
  <si>
    <t>291</t>
  </si>
  <si>
    <t>292</t>
  </si>
  <si>
    <t>Штрафы за нарушение законодательства о налогах и сборах, законодательства о страховых взносах</t>
  </si>
  <si>
    <t>346</t>
  </si>
  <si>
    <t>214</t>
  </si>
  <si>
    <t>Увеличение стоимости горюче-смазочных материалов</t>
  </si>
  <si>
    <t>Увеличение стоимости прочих материальных запасов</t>
  </si>
  <si>
    <t>343</t>
  </si>
  <si>
    <t>Увеличение стоимости прочих материальных запасов однократного применения</t>
  </si>
  <si>
    <t>349</t>
  </si>
  <si>
    <t>264</t>
  </si>
  <si>
    <t>0100</t>
  </si>
  <si>
    <t>Общегосударственные вопросы всего, в том числе:</t>
  </si>
  <si>
    <t>Национальная оборона всего, в том числе:</t>
  </si>
  <si>
    <t>0200</t>
  </si>
  <si>
    <t>Межбюджетные трансферты общего характера бюджетам бюджетной системы РФ всего, в том числе:</t>
  </si>
  <si>
    <t>1400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</si>
  <si>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</si>
  <si>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</si>
  <si>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Иные выплаты текущего характера физическим лицам</t>
  </si>
  <si>
    <t>0310</t>
  </si>
  <si>
    <t>Пенсии, пособия, выплачиваемые работодателями, нанимателями бывшим работникам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</si>
  <si>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</si>
  <si>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</si>
  <si>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</si>
  <si>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</si>
  <si>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СПРАВКА ОБ ОЖИДАЕМОМ ИСПОЛНЕНИИ БЮДЖЕТА  по состоянию на 01.10.2023 года</t>
  </si>
  <si>
    <t>9 месяцев</t>
  </si>
  <si>
    <t>исполнено на 01.10.2023</t>
  </si>
  <si>
    <t>ожидаемое исполнение на 01.01.2024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</si>
  <si>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</si>
  <si>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</si>
  <si>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</si>
  <si>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Коммунальное хозяйство</t>
  </si>
  <si>
    <t>Услуги, работы для целей капитальных вложений</t>
  </si>
  <si>
    <t>228</t>
  </si>
  <si>
    <t>Благоустройство</t>
  </si>
  <si>
    <t>Культура</t>
  </si>
  <si>
    <t>Пенсионное обеспечение</t>
  </si>
  <si>
    <t>Культура и кинематография всего, в том числе:</t>
  </si>
  <si>
    <t>тыс.руб.</t>
  </si>
  <si>
    <t>Решение Схода  граждан Коршуновского сельского поселения №29 от 28.12.2022г. (в ред. от 29.09.2023г.)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</si>
</sst>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00000000"/>
    <numFmt numFmtId="195" formatCode="0.0000000000"/>
    <numFmt numFmtId="196" formatCode="#,##0.000"/>
    <numFmt numFmtId="197" formatCode="#,##0.0000"/>
    <numFmt numFmtId="198" formatCode="#,##0.00000"/>
  </numFmts>
  <fonts count="48">
    <font>
      <sz val="10"/>
      <name val="Arial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wrapText="1"/>
      <protection locked="0"/>
    </xf>
    <xf numFmtId="49" fontId="7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hidden="1"/>
    </xf>
    <xf numFmtId="186" fontId="0" fillId="0" borderId="0" xfId="0" applyNumberFormat="1" applyFont="1" applyFill="1" applyBorder="1" applyAlignment="1" applyProtection="1">
      <alignment horizontal="center" vertical="center"/>
      <protection locked="0"/>
    </xf>
    <xf numFmtId="186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8" fillId="33" borderId="10" xfId="0" applyNumberFormat="1" applyFont="1" applyFill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 horizontal="center" wrapText="1"/>
      <protection/>
    </xf>
    <xf numFmtId="0" fontId="10" fillId="33" borderId="10" xfId="0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Border="1" applyAlignment="1" applyProtection="1">
      <alignment horizontal="right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" fontId="6" fillId="33" borderId="10" xfId="0" applyNumberFormat="1" applyFont="1" applyFill="1" applyBorder="1" applyAlignment="1" applyProtection="1">
      <alignment horizontal="right" wrapText="1"/>
      <protection/>
    </xf>
    <xf numFmtId="4" fontId="9" fillId="33" borderId="10" xfId="0" applyNumberFormat="1" applyFont="1" applyFill="1" applyBorder="1" applyAlignment="1" applyProtection="1">
      <alignment horizontal="right" wrapText="1"/>
      <protection locked="0"/>
    </xf>
    <xf numFmtId="4" fontId="7" fillId="33" borderId="10" xfId="0" applyNumberFormat="1" applyFont="1" applyFill="1" applyBorder="1" applyAlignment="1" applyProtection="1">
      <alignment horizontal="right" wrapText="1"/>
      <protection locked="0"/>
    </xf>
    <xf numFmtId="4" fontId="7" fillId="33" borderId="10" xfId="0" applyNumberFormat="1" applyFont="1" applyFill="1" applyBorder="1" applyAlignment="1" applyProtection="1">
      <alignment horizontal="right" wrapText="1"/>
      <protection/>
    </xf>
    <xf numFmtId="4" fontId="9" fillId="33" borderId="10" xfId="0" applyNumberFormat="1" applyFont="1" applyFill="1" applyBorder="1" applyAlignment="1" applyProtection="1">
      <alignment horizontal="right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 locked="0"/>
    </xf>
    <xf numFmtId="4" fontId="6" fillId="33" borderId="10" xfId="0" applyNumberFormat="1" applyFont="1" applyFill="1" applyBorder="1" applyAlignment="1" applyProtection="1">
      <alignment horizontal="right" wrapText="1"/>
      <protection locked="0"/>
    </xf>
    <xf numFmtId="4" fontId="10" fillId="33" borderId="10" xfId="0" applyNumberFormat="1" applyFont="1" applyFill="1" applyBorder="1" applyAlignment="1" applyProtection="1">
      <alignment horizontal="right" wrapText="1"/>
      <protection/>
    </xf>
    <xf numFmtId="4" fontId="11" fillId="33" borderId="10" xfId="0" applyNumberFormat="1" applyFont="1" applyFill="1" applyBorder="1" applyAlignment="1" applyProtection="1">
      <alignment horizontal="right" wrapText="1"/>
      <protection/>
    </xf>
    <xf numFmtId="4" fontId="12" fillId="0" borderId="10" xfId="0" applyNumberFormat="1" applyFont="1" applyFill="1" applyBorder="1" applyAlignment="1" applyProtection="1">
      <alignment horizontal="right" wrapText="1"/>
      <protection locked="0"/>
    </xf>
    <xf numFmtId="4" fontId="12" fillId="33" borderId="10" xfId="0" applyNumberFormat="1" applyFont="1" applyFill="1" applyBorder="1" applyAlignment="1" applyProtection="1">
      <alignment horizontal="right" wrapText="1"/>
      <protection locked="0"/>
    </xf>
    <xf numFmtId="4" fontId="12" fillId="33" borderId="10" xfId="0" applyNumberFormat="1" applyFont="1" applyFill="1" applyBorder="1" applyAlignment="1" applyProtection="1">
      <alignment horizontal="right"/>
      <protection locked="0"/>
    </xf>
    <xf numFmtId="4" fontId="12" fillId="33" borderId="10" xfId="0" applyNumberFormat="1" applyFont="1" applyFill="1" applyBorder="1" applyAlignment="1" applyProtection="1">
      <alignment horizontal="right" wrapText="1"/>
      <protection/>
    </xf>
    <xf numFmtId="4" fontId="13" fillId="33" borderId="10" xfId="0" applyNumberFormat="1" applyFont="1" applyFill="1" applyBorder="1" applyAlignment="1" applyProtection="1">
      <alignment horizontal="right" wrapText="1"/>
      <protection/>
    </xf>
    <xf numFmtId="186" fontId="4" fillId="0" borderId="0" xfId="0" applyNumberFormat="1" applyFont="1" applyFill="1" applyBorder="1" applyAlignment="1" applyProtection="1">
      <alignment horizontal="center" vertical="center"/>
      <protection hidden="1"/>
    </xf>
    <xf numFmtId="186" fontId="1" fillId="0" borderId="0" xfId="0" applyNumberFormat="1" applyFont="1" applyFill="1" applyBorder="1" applyAlignment="1" applyProtection="1">
      <alignment horizontal="center" vertical="center"/>
      <protection hidden="1"/>
    </xf>
    <xf numFmtId="186" fontId="0" fillId="0" borderId="0" xfId="0" applyNumberFormat="1" applyFont="1" applyFill="1" applyBorder="1" applyAlignment="1" applyProtection="1">
      <alignment horizontal="center" vertical="center"/>
      <protection locked="0"/>
    </xf>
    <xf numFmtId="186" fontId="0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49" fontId="7" fillId="0" borderId="11" xfId="0" applyNumberFormat="1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view="pageBreakPreview" zoomScale="90" zoomScaleSheetLayoutView="90" zoomScalePageLayoutView="0" workbookViewId="0" topLeftCell="A1">
      <selection activeCell="H74" sqref="H74"/>
    </sheetView>
  </sheetViews>
  <sheetFormatPr defaultColWidth="9.421875" defaultRowHeight="12.75" outlineLevelRow="1"/>
  <cols>
    <col min="1" max="1" width="46.8515625" style="2" customWidth="1"/>
    <col min="2" max="2" width="6.7109375" style="3" customWidth="1"/>
    <col min="3" max="3" width="6.00390625" style="3" customWidth="1"/>
    <col min="4" max="5" width="15.28125" style="1" customWidth="1"/>
    <col min="6" max="7" width="12.421875" style="1" customWidth="1"/>
    <col min="8" max="8" width="12.57421875" style="1" customWidth="1"/>
    <col min="9" max="16384" width="9.421875" style="1" customWidth="1"/>
  </cols>
  <sheetData>
    <row r="1" spans="1:8" ht="13.5" customHeight="1">
      <c r="A1" s="58" t="s">
        <v>90</v>
      </c>
      <c r="B1" s="58"/>
      <c r="C1" s="58"/>
      <c r="D1" s="58"/>
      <c r="E1" s="58"/>
      <c r="F1" s="58"/>
      <c r="G1" s="58"/>
      <c r="H1" s="58"/>
    </row>
    <row r="2" spans="1:8" ht="13.5" customHeight="1">
      <c r="A2" s="59" t="s">
        <v>59</v>
      </c>
      <c r="B2" s="59"/>
      <c r="C2" s="59"/>
      <c r="D2" s="59"/>
      <c r="E2" s="59"/>
      <c r="F2" s="59"/>
      <c r="G2" s="59"/>
      <c r="H2" s="59"/>
    </row>
    <row r="3" spans="1:8" ht="13.5" customHeight="1">
      <c r="A3" s="60" t="s">
        <v>104</v>
      </c>
      <c r="B3" s="60"/>
      <c r="C3" s="60"/>
      <c r="D3" s="60"/>
      <c r="E3" s="60"/>
      <c r="F3" s="60"/>
      <c r="G3" s="60"/>
      <c r="H3" s="60"/>
    </row>
    <row r="4" spans="1:8" ht="13.5" customHeight="1">
      <c r="A4" s="61" t="s">
        <v>37</v>
      </c>
      <c r="B4" s="67" t="s">
        <v>7</v>
      </c>
      <c r="C4" s="67" t="s">
        <v>25</v>
      </c>
      <c r="D4" s="62" t="s">
        <v>105</v>
      </c>
      <c r="E4" s="62" t="s">
        <v>91</v>
      </c>
      <c r="F4" s="62" t="s">
        <v>92</v>
      </c>
      <c r="G4" s="61" t="s">
        <v>36</v>
      </c>
      <c r="H4" s="62" t="s">
        <v>93</v>
      </c>
    </row>
    <row r="5" spans="1:8" ht="45" customHeight="1">
      <c r="A5" s="61"/>
      <c r="B5" s="67"/>
      <c r="C5" s="67"/>
      <c r="D5" s="62"/>
      <c r="E5" s="62"/>
      <c r="F5" s="62"/>
      <c r="G5" s="61"/>
      <c r="H5" s="62"/>
    </row>
    <row r="6" spans="1:8" ht="72" customHeight="1">
      <c r="A6" s="61"/>
      <c r="B6" s="67"/>
      <c r="C6" s="67"/>
      <c r="D6" s="62"/>
      <c r="E6" s="62"/>
      <c r="F6" s="62"/>
      <c r="G6" s="61"/>
      <c r="H6" s="62"/>
    </row>
    <row r="7" spans="1:8" ht="12.75">
      <c r="A7" s="21" t="s">
        <v>76</v>
      </c>
      <c r="B7" s="33" t="s">
        <v>75</v>
      </c>
      <c r="C7" s="28" t="s">
        <v>20</v>
      </c>
      <c r="D7" s="34">
        <f>D8+D11+D26+D28</f>
        <v>5607.89</v>
      </c>
      <c r="E7" s="34">
        <f>E8+E11+E26+E28</f>
        <v>4205.92</v>
      </c>
      <c r="F7" s="34">
        <f>F8+F11+F26+F28</f>
        <v>3768.9700000000003</v>
      </c>
      <c r="G7" s="34">
        <f>G8+G11+G26+G28</f>
        <v>-436.96000000000004</v>
      </c>
      <c r="H7" s="34">
        <f>H8+H11+H26+H28</f>
        <v>5607.89</v>
      </c>
    </row>
    <row r="8" spans="1:8" ht="41.25" customHeight="1">
      <c r="A8" s="26" t="s">
        <v>86</v>
      </c>
      <c r="B8" s="29" t="s">
        <v>14</v>
      </c>
      <c r="C8" s="29"/>
      <c r="D8" s="35">
        <v>1338.82</v>
      </c>
      <c r="E8" s="35">
        <v>1004.12</v>
      </c>
      <c r="F8" s="35">
        <v>912.8</v>
      </c>
      <c r="G8" s="35">
        <f>G9+G10</f>
        <v>-91.32</v>
      </c>
      <c r="H8" s="35">
        <v>1338.82</v>
      </c>
    </row>
    <row r="9" spans="1:8" ht="12.75">
      <c r="A9" s="27" t="s">
        <v>26</v>
      </c>
      <c r="B9" s="30" t="s">
        <v>14</v>
      </c>
      <c r="C9" s="30" t="s">
        <v>16</v>
      </c>
      <c r="D9" s="36">
        <v>1028.28</v>
      </c>
      <c r="E9" s="36">
        <v>771.21</v>
      </c>
      <c r="F9" s="36">
        <v>705.19</v>
      </c>
      <c r="G9" s="36">
        <v>-66.02</v>
      </c>
      <c r="H9" s="36">
        <v>1028.28</v>
      </c>
    </row>
    <row r="10" spans="1:8" ht="12.75">
      <c r="A10" s="27" t="s">
        <v>27</v>
      </c>
      <c r="B10" s="30" t="s">
        <v>14</v>
      </c>
      <c r="C10" s="30" t="s">
        <v>23</v>
      </c>
      <c r="D10" s="36">
        <v>310.54</v>
      </c>
      <c r="E10" s="36">
        <v>232.91</v>
      </c>
      <c r="F10" s="36">
        <v>207.61</v>
      </c>
      <c r="G10" s="36">
        <v>-25.3</v>
      </c>
      <c r="H10" s="36">
        <v>310.54</v>
      </c>
    </row>
    <row r="11" spans="1:8" ht="51">
      <c r="A11" s="26" t="s">
        <v>87</v>
      </c>
      <c r="B11" s="29" t="s">
        <v>19</v>
      </c>
      <c r="C11" s="29"/>
      <c r="D11" s="35">
        <v>4039.61</v>
      </c>
      <c r="E11" s="35">
        <v>3029.71</v>
      </c>
      <c r="F11" s="35">
        <v>2777.17</v>
      </c>
      <c r="G11" s="35">
        <f>G12+G13+G14+G15+G16+G17+G18+G19+G20+G21+G22+G23+G24+G25</f>
        <v>-252.55000000000007</v>
      </c>
      <c r="H11" s="35">
        <v>4039.61</v>
      </c>
    </row>
    <row r="12" spans="1:8" ht="72.75" customHeight="1" outlineLevel="1">
      <c r="A12" s="27" t="s">
        <v>26</v>
      </c>
      <c r="B12" s="30" t="s">
        <v>19</v>
      </c>
      <c r="C12" s="30" t="s">
        <v>16</v>
      </c>
      <c r="D12" s="36">
        <v>2281.2</v>
      </c>
      <c r="E12" s="36">
        <v>1710.9</v>
      </c>
      <c r="F12" s="36">
        <v>1645.98</v>
      </c>
      <c r="G12" s="36">
        <v>-64.92</v>
      </c>
      <c r="H12" s="36">
        <v>2281.2</v>
      </c>
    </row>
    <row r="13" spans="1:8" ht="25.5" outlineLevel="1">
      <c r="A13" s="27" t="s">
        <v>81</v>
      </c>
      <c r="B13" s="30" t="s">
        <v>19</v>
      </c>
      <c r="C13" s="30" t="s">
        <v>10</v>
      </c>
      <c r="D13" s="36">
        <v>3.6</v>
      </c>
      <c r="E13" s="36">
        <v>2.7</v>
      </c>
      <c r="F13" s="36">
        <v>3.3</v>
      </c>
      <c r="G13" s="36">
        <v>0.6</v>
      </c>
      <c r="H13" s="36">
        <v>3.6</v>
      </c>
    </row>
    <row r="14" spans="1:8" ht="12.75" outlineLevel="1">
      <c r="A14" s="27" t="s">
        <v>27</v>
      </c>
      <c r="B14" s="30" t="s">
        <v>19</v>
      </c>
      <c r="C14" s="30" t="s">
        <v>23</v>
      </c>
      <c r="D14" s="36">
        <v>701.26</v>
      </c>
      <c r="E14" s="36">
        <v>525.95</v>
      </c>
      <c r="F14" s="36">
        <v>446.91</v>
      </c>
      <c r="G14" s="36">
        <v>-79.04</v>
      </c>
      <c r="H14" s="36">
        <v>701.26</v>
      </c>
    </row>
    <row r="15" spans="1:8" ht="25.5" outlineLevel="1">
      <c r="A15" s="27" t="s">
        <v>82</v>
      </c>
      <c r="B15" s="30" t="s">
        <v>19</v>
      </c>
      <c r="C15" s="30" t="s">
        <v>68</v>
      </c>
      <c r="D15" s="36">
        <v>82.4</v>
      </c>
      <c r="E15" s="36">
        <v>61.8</v>
      </c>
      <c r="F15" s="36">
        <v>0</v>
      </c>
      <c r="G15" s="36">
        <v>-61.8</v>
      </c>
      <c r="H15" s="36">
        <v>82.4</v>
      </c>
    </row>
    <row r="16" spans="1:8" ht="12.75" outlineLevel="1">
      <c r="A16" s="27" t="s">
        <v>33</v>
      </c>
      <c r="B16" s="30" t="s">
        <v>19</v>
      </c>
      <c r="C16" s="30" t="s">
        <v>1</v>
      </c>
      <c r="D16" s="36">
        <v>179.2</v>
      </c>
      <c r="E16" s="36">
        <v>134.4</v>
      </c>
      <c r="F16" s="36">
        <v>120.42</v>
      </c>
      <c r="G16" s="36">
        <v>-13.99</v>
      </c>
      <c r="H16" s="36">
        <v>179.2</v>
      </c>
    </row>
    <row r="17" spans="1:8" ht="12.75" outlineLevel="1">
      <c r="A17" s="27" t="s">
        <v>32</v>
      </c>
      <c r="B17" s="30" t="s">
        <v>19</v>
      </c>
      <c r="C17" s="30" t="s">
        <v>13</v>
      </c>
      <c r="D17" s="36">
        <v>31.85</v>
      </c>
      <c r="E17" s="36">
        <v>23.89</v>
      </c>
      <c r="F17" s="36">
        <v>31.85</v>
      </c>
      <c r="G17" s="36">
        <v>7.96</v>
      </c>
      <c r="H17" s="36">
        <v>31.85</v>
      </c>
    </row>
    <row r="18" spans="1:8" ht="12.75" outlineLevel="1">
      <c r="A18" s="27" t="s">
        <v>4</v>
      </c>
      <c r="B18" s="30" t="s">
        <v>19</v>
      </c>
      <c r="C18" s="30" t="s">
        <v>6</v>
      </c>
      <c r="D18" s="36">
        <v>150.84</v>
      </c>
      <c r="E18" s="36">
        <v>113.13</v>
      </c>
      <c r="F18" s="36">
        <v>107.27</v>
      </c>
      <c r="G18" s="36">
        <v>-5.86</v>
      </c>
      <c r="H18" s="36">
        <v>150.84</v>
      </c>
    </row>
    <row r="19" spans="1:8" ht="12.75" outlineLevel="1">
      <c r="A19" s="27" t="s">
        <v>18</v>
      </c>
      <c r="B19" s="30" t="s">
        <v>19</v>
      </c>
      <c r="C19" s="30" t="s">
        <v>30</v>
      </c>
      <c r="D19" s="36">
        <v>30.15</v>
      </c>
      <c r="E19" s="36">
        <v>22.61</v>
      </c>
      <c r="F19" s="36">
        <v>0</v>
      </c>
      <c r="G19" s="36">
        <v>-22.61</v>
      </c>
      <c r="H19" s="36">
        <v>30.15</v>
      </c>
    </row>
    <row r="20" spans="1:8" ht="12.75" outlineLevel="1">
      <c r="A20" s="27" t="s">
        <v>29</v>
      </c>
      <c r="B20" s="30" t="s">
        <v>19</v>
      </c>
      <c r="C20" s="30" t="s">
        <v>5</v>
      </c>
      <c r="D20" s="36">
        <v>356.3</v>
      </c>
      <c r="E20" s="36">
        <v>267.23</v>
      </c>
      <c r="F20" s="36">
        <v>243.85</v>
      </c>
      <c r="G20" s="36">
        <v>-23.38</v>
      </c>
      <c r="H20" s="36">
        <v>356.3</v>
      </c>
    </row>
    <row r="21" spans="1:8" ht="12.75" outlineLevel="1">
      <c r="A21" s="27" t="s">
        <v>63</v>
      </c>
      <c r="B21" s="30" t="s">
        <v>19</v>
      </c>
      <c r="C21" s="30" t="s">
        <v>64</v>
      </c>
      <c r="D21" s="36">
        <v>4.2</v>
      </c>
      <c r="E21" s="36">
        <v>3.15</v>
      </c>
      <c r="F21" s="36">
        <v>4.05</v>
      </c>
      <c r="G21" s="36">
        <v>0.9</v>
      </c>
      <c r="H21" s="36">
        <v>4.2</v>
      </c>
    </row>
    <row r="22" spans="1:8" ht="25.5" outlineLevel="1">
      <c r="A22" s="27" t="s">
        <v>66</v>
      </c>
      <c r="B22" s="30" t="s">
        <v>19</v>
      </c>
      <c r="C22" s="30" t="s">
        <v>65</v>
      </c>
      <c r="D22" s="36">
        <v>1</v>
      </c>
      <c r="E22" s="36">
        <v>0.75</v>
      </c>
      <c r="F22" s="36">
        <v>0</v>
      </c>
      <c r="G22" s="36">
        <v>-0.75</v>
      </c>
      <c r="H22" s="36">
        <v>1</v>
      </c>
    </row>
    <row r="23" spans="1:8" ht="12.75" outlineLevel="1">
      <c r="A23" s="27" t="s">
        <v>11</v>
      </c>
      <c r="B23" s="30" t="s">
        <v>19</v>
      </c>
      <c r="C23" s="30" t="s">
        <v>12</v>
      </c>
      <c r="D23" s="36">
        <v>77</v>
      </c>
      <c r="E23" s="36">
        <v>57.75</v>
      </c>
      <c r="F23" s="36">
        <v>77</v>
      </c>
      <c r="G23" s="36">
        <v>19.25</v>
      </c>
      <c r="H23" s="36">
        <v>77</v>
      </c>
    </row>
    <row r="24" spans="1:8" ht="12.75" outlineLevel="1">
      <c r="A24" s="27" t="s">
        <v>69</v>
      </c>
      <c r="B24" s="30" t="s">
        <v>19</v>
      </c>
      <c r="C24" s="30" t="s">
        <v>71</v>
      </c>
      <c r="D24" s="36">
        <v>82.8</v>
      </c>
      <c r="E24" s="36">
        <v>62.1</v>
      </c>
      <c r="F24" s="36">
        <v>82.8</v>
      </c>
      <c r="G24" s="36">
        <v>20.7</v>
      </c>
      <c r="H24" s="36">
        <v>82.8</v>
      </c>
    </row>
    <row r="25" spans="1:8" ht="54.75" customHeight="1">
      <c r="A25" s="27" t="s">
        <v>70</v>
      </c>
      <c r="B25" s="30" t="s">
        <v>19</v>
      </c>
      <c r="C25" s="30" t="s">
        <v>67</v>
      </c>
      <c r="D25" s="36">
        <v>57.81</v>
      </c>
      <c r="E25" s="36">
        <v>43.36</v>
      </c>
      <c r="F25" s="36">
        <v>13.75</v>
      </c>
      <c r="G25" s="36">
        <v>-29.61</v>
      </c>
      <c r="H25" s="36">
        <v>57.81</v>
      </c>
    </row>
    <row r="26" spans="1:8" ht="12.75">
      <c r="A26" s="26" t="s">
        <v>88</v>
      </c>
      <c r="B26" s="29" t="s">
        <v>22</v>
      </c>
      <c r="C26" s="29"/>
      <c r="D26" s="35">
        <v>10</v>
      </c>
      <c r="E26" s="35">
        <v>7.5</v>
      </c>
      <c r="F26" s="35">
        <v>0</v>
      </c>
      <c r="G26" s="35">
        <f>G27</f>
        <v>-7.5</v>
      </c>
      <c r="H26" s="35">
        <v>10</v>
      </c>
    </row>
    <row r="27" spans="1:8" ht="12.75">
      <c r="A27" s="27" t="s">
        <v>83</v>
      </c>
      <c r="B27" s="30" t="s">
        <v>22</v>
      </c>
      <c r="C27" s="30" t="s">
        <v>58</v>
      </c>
      <c r="D27" s="36">
        <v>10</v>
      </c>
      <c r="E27" s="36">
        <v>7.5</v>
      </c>
      <c r="F27" s="36">
        <v>0</v>
      </c>
      <c r="G27" s="36">
        <v>-7.5</v>
      </c>
      <c r="H27" s="36">
        <v>10</v>
      </c>
    </row>
    <row r="28" spans="1:8" ht="24" customHeight="1">
      <c r="A28" s="26" t="s">
        <v>89</v>
      </c>
      <c r="B28" s="29" t="s">
        <v>9</v>
      </c>
      <c r="C28" s="29"/>
      <c r="D28" s="35">
        <v>219.46</v>
      </c>
      <c r="E28" s="35">
        <v>164.59</v>
      </c>
      <c r="F28" s="35">
        <v>79</v>
      </c>
      <c r="G28" s="35">
        <f>G29</f>
        <v>-85.59</v>
      </c>
      <c r="H28" s="35">
        <v>219.46</v>
      </c>
    </row>
    <row r="29" spans="1:8" ht="12.75">
      <c r="A29" s="27" t="s">
        <v>29</v>
      </c>
      <c r="B29" s="30" t="s">
        <v>9</v>
      </c>
      <c r="C29" s="30" t="s">
        <v>5</v>
      </c>
      <c r="D29" s="36">
        <v>219.46</v>
      </c>
      <c r="E29" s="36">
        <v>164.59</v>
      </c>
      <c r="F29" s="36">
        <v>79</v>
      </c>
      <c r="G29" s="36">
        <v>-85.59</v>
      </c>
      <c r="H29" s="36">
        <v>219.46</v>
      </c>
    </row>
    <row r="30" spans="1:8" ht="12.75">
      <c r="A30" s="8" t="s">
        <v>77</v>
      </c>
      <c r="B30" s="28" t="s">
        <v>78</v>
      </c>
      <c r="C30" s="28" t="s">
        <v>20</v>
      </c>
      <c r="D30" s="34">
        <f>D31</f>
        <v>238.8</v>
      </c>
      <c r="E30" s="34">
        <f>E31</f>
        <v>179.1</v>
      </c>
      <c r="F30" s="34">
        <f>F31</f>
        <v>174.59</v>
      </c>
      <c r="G30" s="34">
        <f>G31</f>
        <v>-4.510000000000001</v>
      </c>
      <c r="H30" s="34">
        <f>H31</f>
        <v>238.8</v>
      </c>
    </row>
    <row r="31" spans="1:8" ht="26.25" customHeight="1">
      <c r="A31" s="8" t="s">
        <v>94</v>
      </c>
      <c r="B31" s="28" t="s">
        <v>35</v>
      </c>
      <c r="C31" s="28"/>
      <c r="D31" s="34">
        <v>238.8</v>
      </c>
      <c r="E31" s="34">
        <v>179.1</v>
      </c>
      <c r="F31" s="34">
        <v>174.59</v>
      </c>
      <c r="G31" s="37">
        <f>G32+G33</f>
        <v>-4.510000000000001</v>
      </c>
      <c r="H31" s="34">
        <v>238.8</v>
      </c>
    </row>
    <row r="32" spans="1:8" ht="12.75">
      <c r="A32" s="11" t="s">
        <v>26</v>
      </c>
      <c r="B32" s="31" t="s">
        <v>35</v>
      </c>
      <c r="C32" s="31" t="s">
        <v>16</v>
      </c>
      <c r="D32" s="38">
        <v>183.41</v>
      </c>
      <c r="E32" s="38">
        <v>137.56</v>
      </c>
      <c r="F32" s="39">
        <v>139.2</v>
      </c>
      <c r="G32" s="40">
        <v>1.64</v>
      </c>
      <c r="H32" s="41">
        <v>183.41</v>
      </c>
    </row>
    <row r="33" spans="1:8" ht="12.75" outlineLevel="1">
      <c r="A33" s="11" t="s">
        <v>27</v>
      </c>
      <c r="B33" s="31" t="s">
        <v>35</v>
      </c>
      <c r="C33" s="31" t="s">
        <v>23</v>
      </c>
      <c r="D33" s="38">
        <v>55.39</v>
      </c>
      <c r="E33" s="38">
        <v>41.54</v>
      </c>
      <c r="F33" s="39">
        <v>35.39</v>
      </c>
      <c r="G33" s="40">
        <v>-6.15</v>
      </c>
      <c r="H33" s="41">
        <v>55.39</v>
      </c>
    </row>
    <row r="34" spans="1:8" ht="25.5">
      <c r="A34" s="8" t="s">
        <v>49</v>
      </c>
      <c r="B34" s="28" t="s">
        <v>24</v>
      </c>
      <c r="C34" s="28" t="s">
        <v>20</v>
      </c>
      <c r="D34" s="34">
        <f>D35</f>
        <v>33</v>
      </c>
      <c r="E34" s="34">
        <f>E35</f>
        <v>24.75</v>
      </c>
      <c r="F34" s="34">
        <f>F35</f>
        <v>20.92</v>
      </c>
      <c r="G34" s="34">
        <f>G35</f>
        <v>-3.83</v>
      </c>
      <c r="H34" s="34">
        <f>H35</f>
        <v>33</v>
      </c>
    </row>
    <row r="35" spans="1:8" ht="40.5" customHeight="1">
      <c r="A35" s="8" t="s">
        <v>95</v>
      </c>
      <c r="B35" s="28" t="s">
        <v>84</v>
      </c>
      <c r="C35" s="28"/>
      <c r="D35" s="34">
        <v>33</v>
      </c>
      <c r="E35" s="34">
        <v>24.75</v>
      </c>
      <c r="F35" s="34">
        <v>20.92</v>
      </c>
      <c r="G35" s="34">
        <f>G36</f>
        <v>-3.83</v>
      </c>
      <c r="H35" s="34">
        <v>33</v>
      </c>
    </row>
    <row r="36" spans="1:8" ht="14.25" customHeight="1">
      <c r="A36" s="11" t="s">
        <v>29</v>
      </c>
      <c r="B36" s="31" t="s">
        <v>84</v>
      </c>
      <c r="C36" s="31" t="s">
        <v>5</v>
      </c>
      <c r="D36" s="38">
        <v>33</v>
      </c>
      <c r="E36" s="38">
        <v>24.75</v>
      </c>
      <c r="F36" s="39">
        <v>20.92</v>
      </c>
      <c r="G36" s="40">
        <v>-3.83</v>
      </c>
      <c r="H36" s="41">
        <v>33</v>
      </c>
    </row>
    <row r="37" spans="1:8" ht="12.75">
      <c r="A37" s="8" t="s">
        <v>50</v>
      </c>
      <c r="B37" s="28" t="s">
        <v>15</v>
      </c>
      <c r="C37" s="28" t="s">
        <v>20</v>
      </c>
      <c r="D37" s="34">
        <f>D38</f>
        <v>1302.56</v>
      </c>
      <c r="E37" s="34">
        <f>E38</f>
        <v>976.92</v>
      </c>
      <c r="F37" s="34">
        <f>F38</f>
        <v>705.15</v>
      </c>
      <c r="G37" s="34">
        <f>G38</f>
        <v>-271.77</v>
      </c>
      <c r="H37" s="34">
        <f>H38</f>
        <v>1302.56</v>
      </c>
    </row>
    <row r="38" spans="1:8" ht="23.25" customHeight="1">
      <c r="A38" s="8" t="s">
        <v>96</v>
      </c>
      <c r="B38" s="28" t="s">
        <v>34</v>
      </c>
      <c r="C38" s="28"/>
      <c r="D38" s="34">
        <v>1302.56</v>
      </c>
      <c r="E38" s="34">
        <v>976.92</v>
      </c>
      <c r="F38" s="34">
        <v>705.15</v>
      </c>
      <c r="G38" s="37">
        <f>G39+G40</f>
        <v>-271.77</v>
      </c>
      <c r="H38" s="34">
        <v>1302.56</v>
      </c>
    </row>
    <row r="39" spans="1:8" ht="12.75" outlineLevel="1">
      <c r="A39" s="11" t="s">
        <v>18</v>
      </c>
      <c r="B39" s="31" t="s">
        <v>34</v>
      </c>
      <c r="C39" s="31" t="s">
        <v>30</v>
      </c>
      <c r="D39" s="39">
        <v>1127.06</v>
      </c>
      <c r="E39" s="39">
        <v>845.29</v>
      </c>
      <c r="F39" s="39">
        <v>529.65</v>
      </c>
      <c r="G39" s="40">
        <v>-315.65</v>
      </c>
      <c r="H39" s="41">
        <v>1127.06</v>
      </c>
    </row>
    <row r="40" spans="1:8" ht="12.75" outlineLevel="1">
      <c r="A40" s="11" t="s">
        <v>70</v>
      </c>
      <c r="B40" s="31" t="s">
        <v>34</v>
      </c>
      <c r="C40" s="31" t="s">
        <v>67</v>
      </c>
      <c r="D40" s="38">
        <v>175.5</v>
      </c>
      <c r="E40" s="38">
        <v>131.63</v>
      </c>
      <c r="F40" s="39">
        <v>175.5</v>
      </c>
      <c r="G40" s="40">
        <v>43.88</v>
      </c>
      <c r="H40" s="41">
        <v>175.5</v>
      </c>
    </row>
    <row r="41" spans="1:8" ht="25.5">
      <c r="A41" s="8" t="s">
        <v>51</v>
      </c>
      <c r="B41" s="28" t="s">
        <v>21</v>
      </c>
      <c r="C41" s="28" t="s">
        <v>20</v>
      </c>
      <c r="D41" s="34">
        <f>D42+D45</f>
        <v>5285.04</v>
      </c>
      <c r="E41" s="34">
        <f>E42+E45</f>
        <v>3963.78</v>
      </c>
      <c r="F41" s="34">
        <f>F42+F45</f>
        <v>331.2</v>
      </c>
      <c r="G41" s="34">
        <f>G42+G45</f>
        <v>-3632.58</v>
      </c>
      <c r="H41" s="34">
        <f>D41</f>
        <v>5285.04</v>
      </c>
    </row>
    <row r="42" spans="1:8" ht="12.75" outlineLevel="1">
      <c r="A42" s="8" t="s">
        <v>97</v>
      </c>
      <c r="B42" s="28" t="s">
        <v>8</v>
      </c>
      <c r="C42" s="28"/>
      <c r="D42" s="34">
        <v>4215.2</v>
      </c>
      <c r="E42" s="34">
        <v>3161.4</v>
      </c>
      <c r="F42" s="34">
        <v>300</v>
      </c>
      <c r="G42" s="37">
        <f>G43+G44</f>
        <v>-2861.4</v>
      </c>
      <c r="H42" s="34">
        <v>4215.2</v>
      </c>
    </row>
    <row r="43" spans="1:8" ht="12.75" outlineLevel="1">
      <c r="A43" s="11" t="s">
        <v>98</v>
      </c>
      <c r="B43" s="31" t="s">
        <v>8</v>
      </c>
      <c r="C43" s="31" t="s">
        <v>99</v>
      </c>
      <c r="D43" s="38">
        <v>300</v>
      </c>
      <c r="E43" s="38">
        <v>225</v>
      </c>
      <c r="F43" s="39">
        <v>300</v>
      </c>
      <c r="G43" s="40">
        <v>75</v>
      </c>
      <c r="H43" s="41">
        <v>300</v>
      </c>
    </row>
    <row r="44" spans="1:8" ht="13.5" customHeight="1" outlineLevel="1">
      <c r="A44" s="10" t="s">
        <v>11</v>
      </c>
      <c r="B44" s="9" t="s">
        <v>8</v>
      </c>
      <c r="C44" s="9" t="s">
        <v>12</v>
      </c>
      <c r="D44" s="39">
        <v>3915.2</v>
      </c>
      <c r="E44" s="39">
        <v>2936.4</v>
      </c>
      <c r="F44" s="39">
        <v>0</v>
      </c>
      <c r="G44" s="40">
        <v>-2936.4</v>
      </c>
      <c r="H44" s="41">
        <v>3915.2</v>
      </c>
    </row>
    <row r="45" spans="1:8" ht="12.75">
      <c r="A45" s="8" t="s">
        <v>100</v>
      </c>
      <c r="B45" s="28" t="s">
        <v>2</v>
      </c>
      <c r="C45" s="28"/>
      <c r="D45" s="34">
        <v>1069.84</v>
      </c>
      <c r="E45" s="34">
        <v>802.38</v>
      </c>
      <c r="F45" s="34">
        <v>31.2</v>
      </c>
      <c r="G45" s="34">
        <f>G46+G47</f>
        <v>-771.18</v>
      </c>
      <c r="H45" s="34">
        <v>1069.84</v>
      </c>
    </row>
    <row r="46" spans="1:8" ht="12.75">
      <c r="A46" s="11" t="s">
        <v>18</v>
      </c>
      <c r="B46" s="31" t="s">
        <v>2</v>
      </c>
      <c r="C46" s="31" t="s">
        <v>30</v>
      </c>
      <c r="D46" s="39">
        <v>333.34</v>
      </c>
      <c r="E46" s="38">
        <v>250</v>
      </c>
      <c r="F46" s="39">
        <v>0</v>
      </c>
      <c r="G46" s="40">
        <v>-250</v>
      </c>
      <c r="H46" s="41">
        <v>333.34</v>
      </c>
    </row>
    <row r="47" spans="1:8" ht="12.75">
      <c r="A47" s="11" t="s">
        <v>29</v>
      </c>
      <c r="B47" s="31" t="s">
        <v>2</v>
      </c>
      <c r="C47" s="31" t="s">
        <v>5</v>
      </c>
      <c r="D47" s="38">
        <v>736.5</v>
      </c>
      <c r="E47" s="38">
        <v>552.38</v>
      </c>
      <c r="F47" s="39">
        <v>31.2</v>
      </c>
      <c r="G47" s="40">
        <v>-521.18</v>
      </c>
      <c r="H47" s="41">
        <v>736.5</v>
      </c>
    </row>
    <row r="48" spans="1:8" ht="25.5" customHeight="1">
      <c r="A48" s="8" t="s">
        <v>103</v>
      </c>
      <c r="B48" s="28" t="s">
        <v>44</v>
      </c>
      <c r="C48" s="28" t="s">
        <v>20</v>
      </c>
      <c r="D48" s="34">
        <f>D49</f>
        <v>3817.36</v>
      </c>
      <c r="E48" s="34">
        <f>E49</f>
        <v>2863.02</v>
      </c>
      <c r="F48" s="34">
        <f>F49</f>
        <v>2270.35</v>
      </c>
      <c r="G48" s="34">
        <f>G49</f>
        <v>-592.6700000000001</v>
      </c>
      <c r="H48" s="34">
        <f>D48</f>
        <v>3817.36</v>
      </c>
    </row>
    <row r="49" spans="1:8" ht="27" customHeight="1">
      <c r="A49" s="8" t="s">
        <v>101</v>
      </c>
      <c r="B49" s="28" t="s">
        <v>3</v>
      </c>
      <c r="C49" s="28"/>
      <c r="D49" s="34">
        <v>3817.36</v>
      </c>
      <c r="E49" s="34">
        <v>2863.02</v>
      </c>
      <c r="F49" s="34">
        <v>2270.35</v>
      </c>
      <c r="G49" s="37">
        <f>G50+G51+G52+G53+G54+G55+G56+G57+G58+G59+G60+G61+G62</f>
        <v>-592.6700000000001</v>
      </c>
      <c r="H49" s="34">
        <v>3817.36</v>
      </c>
    </row>
    <row r="50" spans="1:8" ht="12.75">
      <c r="A50" s="11" t="s">
        <v>26</v>
      </c>
      <c r="B50" s="31" t="s">
        <v>3</v>
      </c>
      <c r="C50" s="31" t="s">
        <v>16</v>
      </c>
      <c r="D50" s="38">
        <v>2388.03</v>
      </c>
      <c r="E50" s="38">
        <v>1791.02</v>
      </c>
      <c r="F50" s="38">
        <v>1566.13</v>
      </c>
      <c r="G50" s="40">
        <v>-224.9</v>
      </c>
      <c r="H50" s="41">
        <v>2388.03</v>
      </c>
    </row>
    <row r="51" spans="1:8" ht="25.5">
      <c r="A51" s="11" t="s">
        <v>81</v>
      </c>
      <c r="B51" s="31" t="s">
        <v>3</v>
      </c>
      <c r="C51" s="31" t="s">
        <v>10</v>
      </c>
      <c r="D51" s="38">
        <v>1.4</v>
      </c>
      <c r="E51" s="38">
        <v>1.05</v>
      </c>
      <c r="F51" s="38">
        <v>0</v>
      </c>
      <c r="G51" s="40">
        <v>-1.05</v>
      </c>
      <c r="H51" s="41">
        <v>1.4</v>
      </c>
    </row>
    <row r="52" spans="1:8" ht="12.75">
      <c r="A52" s="11" t="s">
        <v>27</v>
      </c>
      <c r="B52" s="31" t="s">
        <v>3</v>
      </c>
      <c r="C52" s="31" t="s">
        <v>23</v>
      </c>
      <c r="D52" s="38">
        <v>721.79</v>
      </c>
      <c r="E52" s="38">
        <v>541.34</v>
      </c>
      <c r="F52" s="38">
        <v>471.82</v>
      </c>
      <c r="G52" s="40">
        <v>-69.53</v>
      </c>
      <c r="H52" s="41">
        <v>721.79</v>
      </c>
    </row>
    <row r="53" spans="1:8" ht="25.5">
      <c r="A53" s="11" t="s">
        <v>82</v>
      </c>
      <c r="B53" s="31" t="s">
        <v>3</v>
      </c>
      <c r="C53" s="31" t="s">
        <v>68</v>
      </c>
      <c r="D53" s="38">
        <v>20.6</v>
      </c>
      <c r="E53" s="38">
        <v>15.45</v>
      </c>
      <c r="F53" s="38">
        <v>0</v>
      </c>
      <c r="G53" s="40">
        <v>-15.45</v>
      </c>
      <c r="H53" s="41">
        <v>20.6</v>
      </c>
    </row>
    <row r="54" spans="1:8" ht="12.75" outlineLevel="1">
      <c r="A54" s="11" t="s">
        <v>33</v>
      </c>
      <c r="B54" s="31" t="s">
        <v>3</v>
      </c>
      <c r="C54" s="31" t="s">
        <v>1</v>
      </c>
      <c r="D54" s="38">
        <v>98.04</v>
      </c>
      <c r="E54" s="38">
        <v>73.53</v>
      </c>
      <c r="F54" s="38">
        <v>41.46</v>
      </c>
      <c r="G54" s="40">
        <v>-32.07</v>
      </c>
      <c r="H54" s="41">
        <v>98.04</v>
      </c>
    </row>
    <row r="55" spans="1:8" ht="12.75" outlineLevel="1">
      <c r="A55" s="11" t="s">
        <v>4</v>
      </c>
      <c r="B55" s="31" t="s">
        <v>3</v>
      </c>
      <c r="C55" s="31" t="s">
        <v>6</v>
      </c>
      <c r="D55" s="38">
        <v>147.72</v>
      </c>
      <c r="E55" s="38">
        <v>110.79</v>
      </c>
      <c r="F55" s="38">
        <v>46.95</v>
      </c>
      <c r="G55" s="40">
        <v>-63.84</v>
      </c>
      <c r="H55" s="41">
        <v>147.72</v>
      </c>
    </row>
    <row r="56" spans="1:8" ht="12.75">
      <c r="A56" s="11" t="s">
        <v>18</v>
      </c>
      <c r="B56" s="31" t="s">
        <v>3</v>
      </c>
      <c r="C56" s="31" t="s">
        <v>30</v>
      </c>
      <c r="D56" s="38">
        <v>64</v>
      </c>
      <c r="E56" s="38">
        <v>48</v>
      </c>
      <c r="F56" s="39">
        <v>64</v>
      </c>
      <c r="G56" s="40">
        <v>16</v>
      </c>
      <c r="H56" s="41">
        <v>64</v>
      </c>
    </row>
    <row r="57" spans="1:8" ht="12.75" outlineLevel="1">
      <c r="A57" s="11" t="s">
        <v>29</v>
      </c>
      <c r="B57" s="31" t="s">
        <v>3</v>
      </c>
      <c r="C57" s="31" t="s">
        <v>5</v>
      </c>
      <c r="D57" s="38">
        <v>54.5</v>
      </c>
      <c r="E57" s="38">
        <v>40.87</v>
      </c>
      <c r="F57" s="38">
        <v>0</v>
      </c>
      <c r="G57" s="40">
        <v>-40.87</v>
      </c>
      <c r="H57" s="41">
        <v>54.5</v>
      </c>
    </row>
    <row r="58" spans="1:8" ht="25.5" outlineLevel="1">
      <c r="A58" s="11" t="s">
        <v>66</v>
      </c>
      <c r="B58" s="31" t="s">
        <v>3</v>
      </c>
      <c r="C58" s="31" t="s">
        <v>65</v>
      </c>
      <c r="D58" s="38">
        <v>2.01</v>
      </c>
      <c r="E58" s="38">
        <v>1.51</v>
      </c>
      <c r="F58" s="38">
        <v>2</v>
      </c>
      <c r="G58" s="40">
        <f>F58-E58</f>
        <v>0.49</v>
      </c>
      <c r="H58" s="41">
        <v>2.01</v>
      </c>
    </row>
    <row r="59" spans="1:8" ht="12.75">
      <c r="A59" s="11" t="s">
        <v>11</v>
      </c>
      <c r="B59" s="31" t="s">
        <v>3</v>
      </c>
      <c r="C59" s="31" t="s">
        <v>12</v>
      </c>
      <c r="D59" s="38">
        <v>102</v>
      </c>
      <c r="E59" s="38">
        <v>76.5</v>
      </c>
      <c r="F59" s="38">
        <v>0</v>
      </c>
      <c r="G59" s="40">
        <v>-76.5</v>
      </c>
      <c r="H59" s="41">
        <v>102</v>
      </c>
    </row>
    <row r="60" spans="1:8" ht="12.75">
      <c r="A60" s="11" t="s">
        <v>69</v>
      </c>
      <c r="B60" s="31" t="s">
        <v>3</v>
      </c>
      <c r="C60" s="31" t="s">
        <v>71</v>
      </c>
      <c r="D60" s="38">
        <v>78</v>
      </c>
      <c r="E60" s="38">
        <v>58.5</v>
      </c>
      <c r="F60" s="38">
        <v>78</v>
      </c>
      <c r="G60" s="40">
        <v>19.5</v>
      </c>
      <c r="H60" s="41">
        <v>78</v>
      </c>
    </row>
    <row r="61" spans="1:8" ht="12.75">
      <c r="A61" s="11" t="s">
        <v>70</v>
      </c>
      <c r="B61" s="31" t="s">
        <v>3</v>
      </c>
      <c r="C61" s="31" t="s">
        <v>67</v>
      </c>
      <c r="D61" s="38">
        <v>64.27</v>
      </c>
      <c r="E61" s="38">
        <v>48.2</v>
      </c>
      <c r="F61" s="38">
        <v>0</v>
      </c>
      <c r="G61" s="40">
        <v>-48.2</v>
      </c>
      <c r="H61" s="41">
        <v>64.27</v>
      </c>
    </row>
    <row r="62" spans="1:8" ht="25.5">
      <c r="A62" s="11" t="s">
        <v>72</v>
      </c>
      <c r="B62" s="31" t="s">
        <v>3</v>
      </c>
      <c r="C62" s="31" t="s">
        <v>73</v>
      </c>
      <c r="D62" s="38">
        <v>75</v>
      </c>
      <c r="E62" s="38">
        <v>56.25</v>
      </c>
      <c r="F62" s="38">
        <v>0</v>
      </c>
      <c r="G62" s="40">
        <v>-56.25</v>
      </c>
      <c r="H62" s="41">
        <v>75</v>
      </c>
    </row>
    <row r="63" spans="1:8" ht="12.75">
      <c r="A63" s="8" t="s">
        <v>52</v>
      </c>
      <c r="B63" s="28" t="s">
        <v>0</v>
      </c>
      <c r="C63" s="28" t="s">
        <v>20</v>
      </c>
      <c r="D63" s="34">
        <f>D64</f>
        <v>356.86</v>
      </c>
      <c r="E63" s="34">
        <f>E64</f>
        <v>267.65</v>
      </c>
      <c r="F63" s="34">
        <f>F64</f>
        <v>265.44</v>
      </c>
      <c r="G63" s="34">
        <f>G64</f>
        <v>-2.21</v>
      </c>
      <c r="H63" s="37">
        <f>F63-D63</f>
        <v>-91.42000000000002</v>
      </c>
    </row>
    <row r="64" spans="1:8" ht="12.75">
      <c r="A64" s="8" t="s">
        <v>102</v>
      </c>
      <c r="B64" s="28" t="s">
        <v>31</v>
      </c>
      <c r="C64" s="28"/>
      <c r="D64" s="42">
        <v>356.86</v>
      </c>
      <c r="E64" s="42">
        <v>267.65</v>
      </c>
      <c r="F64" s="43">
        <v>265.44</v>
      </c>
      <c r="G64" s="37">
        <f>G65</f>
        <v>-2.21</v>
      </c>
      <c r="H64" s="34">
        <v>356.86</v>
      </c>
    </row>
    <row r="65" spans="1:8" ht="25.5">
      <c r="A65" s="11" t="s">
        <v>85</v>
      </c>
      <c r="B65" s="31" t="s">
        <v>31</v>
      </c>
      <c r="C65" s="31" t="s">
        <v>74</v>
      </c>
      <c r="D65" s="38">
        <v>356.86</v>
      </c>
      <c r="E65" s="38">
        <v>267.65</v>
      </c>
      <c r="F65" s="39">
        <v>265.44</v>
      </c>
      <c r="G65" s="40">
        <v>-2.21</v>
      </c>
      <c r="H65" s="41">
        <v>356.86</v>
      </c>
    </row>
    <row r="66" spans="1:8" ht="38.25" outlineLevel="1">
      <c r="A66" s="8" t="s">
        <v>79</v>
      </c>
      <c r="B66" s="28" t="s">
        <v>80</v>
      </c>
      <c r="C66" s="28" t="s">
        <v>20</v>
      </c>
      <c r="D66" s="34">
        <f>D67</f>
        <v>1161.76</v>
      </c>
      <c r="E66" s="34">
        <f>E67</f>
        <v>871.32</v>
      </c>
      <c r="F66" s="34">
        <f>F67</f>
        <v>598.54</v>
      </c>
      <c r="G66" s="34">
        <f>G67</f>
        <v>-272.7800000000001</v>
      </c>
      <c r="H66" s="34">
        <f>H67</f>
        <v>1161.76</v>
      </c>
    </row>
    <row r="67" spans="1:8" ht="25.5">
      <c r="A67" s="8" t="s">
        <v>53</v>
      </c>
      <c r="B67" s="28" t="s">
        <v>17</v>
      </c>
      <c r="C67" s="28" t="s">
        <v>20</v>
      </c>
      <c r="D67" s="34">
        <f>SUM(D68:D71)</f>
        <v>1161.76</v>
      </c>
      <c r="E67" s="34">
        <f>SUM(E68:E71)</f>
        <v>871.32</v>
      </c>
      <c r="F67" s="34">
        <f>SUM(F68:F71)</f>
        <v>598.54</v>
      </c>
      <c r="G67" s="37">
        <f>F67-E67</f>
        <v>-272.7800000000001</v>
      </c>
      <c r="H67" s="34">
        <f aca="true" t="shared" si="0" ref="H67:H72">D67</f>
        <v>1161.76</v>
      </c>
    </row>
    <row r="68" spans="1:8" ht="37.5" customHeight="1">
      <c r="A68" s="11" t="s">
        <v>38</v>
      </c>
      <c r="B68" s="28" t="s">
        <v>17</v>
      </c>
      <c r="C68" s="31" t="s">
        <v>56</v>
      </c>
      <c r="D68" s="38">
        <v>10.87</v>
      </c>
      <c r="E68" s="38">
        <f>D68/12*9</f>
        <v>8.1525</v>
      </c>
      <c r="F68" s="39">
        <v>0</v>
      </c>
      <c r="G68" s="40">
        <f>F68-E68</f>
        <v>-8.1525</v>
      </c>
      <c r="H68" s="41">
        <f t="shared" si="0"/>
        <v>10.87</v>
      </c>
    </row>
    <row r="69" spans="1:8" ht="28.5" customHeight="1">
      <c r="A69" s="11" t="s">
        <v>39</v>
      </c>
      <c r="B69" s="28" t="s">
        <v>17</v>
      </c>
      <c r="C69" s="31" t="s">
        <v>56</v>
      </c>
      <c r="D69" s="38">
        <v>1102.7</v>
      </c>
      <c r="E69" s="38">
        <f>D69/12*9</f>
        <v>827.025</v>
      </c>
      <c r="F69" s="39">
        <v>551.35</v>
      </c>
      <c r="G69" s="40">
        <f>F69-E69</f>
        <v>-275.67499999999995</v>
      </c>
      <c r="H69" s="41">
        <f t="shared" si="0"/>
        <v>1102.7</v>
      </c>
    </row>
    <row r="70" spans="1:8" ht="28.5" customHeight="1">
      <c r="A70" s="11" t="s">
        <v>40</v>
      </c>
      <c r="B70" s="28" t="s">
        <v>17</v>
      </c>
      <c r="C70" s="31" t="s">
        <v>56</v>
      </c>
      <c r="D70" s="38">
        <v>47.19</v>
      </c>
      <c r="E70" s="38">
        <f>D70/12*9</f>
        <v>35.3925</v>
      </c>
      <c r="F70" s="39">
        <v>47.19</v>
      </c>
      <c r="G70" s="40">
        <f>F70-E70</f>
        <v>11.7975</v>
      </c>
      <c r="H70" s="41">
        <f t="shared" si="0"/>
        <v>47.19</v>
      </c>
    </row>
    <row r="71" spans="1:8" ht="25.5">
      <c r="A71" s="11" t="s">
        <v>57</v>
      </c>
      <c r="B71" s="28" t="s">
        <v>17</v>
      </c>
      <c r="C71" s="31" t="s">
        <v>56</v>
      </c>
      <c r="D71" s="38">
        <v>1</v>
      </c>
      <c r="E71" s="38">
        <f>D71/12*9</f>
        <v>0.75</v>
      </c>
      <c r="F71" s="39">
        <v>0</v>
      </c>
      <c r="G71" s="40">
        <f>F71-E71</f>
        <v>-0.75</v>
      </c>
      <c r="H71" s="41">
        <f t="shared" si="0"/>
        <v>1</v>
      </c>
    </row>
    <row r="72" spans="1:22" ht="14.25">
      <c r="A72" s="12" t="s">
        <v>43</v>
      </c>
      <c r="B72" s="32"/>
      <c r="C72" s="32"/>
      <c r="D72" s="44">
        <f>D7+D30+D34+D37+D41+D48+D63+D66</f>
        <v>17803.27</v>
      </c>
      <c r="E72" s="44">
        <f>E7+E30+E34+E37+E41+E48+E63+E66</f>
        <v>13352.460000000001</v>
      </c>
      <c r="F72" s="44">
        <f>F7+F30+F34+F37+F41+F48+F63+F66</f>
        <v>8135.16</v>
      </c>
      <c r="G72" s="44">
        <f>G7+G30+G34+G37+G41+G48+G63+G66</f>
        <v>-5217.3099999999995</v>
      </c>
      <c r="H72" s="45">
        <f t="shared" si="0"/>
        <v>17803.27</v>
      </c>
      <c r="I72" s="23"/>
      <c r="J72" s="52"/>
      <c r="K72" s="52"/>
      <c r="L72" s="52"/>
      <c r="M72" s="52"/>
      <c r="N72" s="52"/>
      <c r="O72" s="52"/>
      <c r="P72" s="4"/>
      <c r="Q72" s="4"/>
      <c r="R72" s="4"/>
      <c r="S72" s="4"/>
      <c r="T72" s="4"/>
      <c r="U72" s="4"/>
      <c r="V72" s="4"/>
    </row>
    <row r="73" spans="1:22" ht="14.25">
      <c r="A73" s="12" t="s">
        <v>54</v>
      </c>
      <c r="B73" s="32"/>
      <c r="C73" s="32"/>
      <c r="D73" s="44">
        <f>D74+D75</f>
        <v>11304.86</v>
      </c>
      <c r="E73" s="44">
        <f>E74+E75</f>
        <v>8478.645</v>
      </c>
      <c r="F73" s="44">
        <f>F74+F75</f>
        <v>10104.56</v>
      </c>
      <c r="G73" s="44">
        <f>F73-E73</f>
        <v>1625.914999999999</v>
      </c>
      <c r="H73" s="45">
        <v>13938.41</v>
      </c>
      <c r="I73" s="25"/>
      <c r="J73" s="56"/>
      <c r="K73" s="56"/>
      <c r="L73" s="51"/>
      <c r="M73" s="51"/>
      <c r="N73" s="52"/>
      <c r="O73" s="52"/>
      <c r="P73" s="4"/>
      <c r="Q73" s="4"/>
      <c r="R73" s="4"/>
      <c r="S73" s="4"/>
      <c r="T73" s="4"/>
      <c r="U73" s="4"/>
      <c r="V73" s="4"/>
    </row>
    <row r="74" spans="1:22" ht="14.25">
      <c r="A74" s="12" t="s">
        <v>41</v>
      </c>
      <c r="B74" s="32"/>
      <c r="C74" s="32"/>
      <c r="D74" s="46">
        <v>10198.86</v>
      </c>
      <c r="E74" s="47">
        <f>D74/12*9</f>
        <v>7649.145</v>
      </c>
      <c r="F74" s="48">
        <v>9363.47</v>
      </c>
      <c r="G74" s="49">
        <f>F74-E74</f>
        <v>1714.324999999999</v>
      </c>
      <c r="H74" s="50">
        <v>12832.41</v>
      </c>
      <c r="I74" s="24"/>
      <c r="J74" s="53"/>
      <c r="K74" s="53"/>
      <c r="L74" s="54"/>
      <c r="M74" s="54"/>
      <c r="N74" s="55"/>
      <c r="O74" s="55"/>
      <c r="P74" s="4"/>
      <c r="Q74" s="4"/>
      <c r="R74" s="4"/>
      <c r="S74" s="4"/>
      <c r="T74" s="4"/>
      <c r="U74" s="4"/>
      <c r="V74" s="4"/>
    </row>
    <row r="75" spans="1:22" ht="14.25">
      <c r="A75" s="12" t="s">
        <v>42</v>
      </c>
      <c r="B75" s="32"/>
      <c r="C75" s="32"/>
      <c r="D75" s="47">
        <v>1106</v>
      </c>
      <c r="E75" s="47">
        <f>D75/12*9</f>
        <v>829.5</v>
      </c>
      <c r="F75" s="48">
        <v>741.09</v>
      </c>
      <c r="G75" s="49">
        <f>F75-E75</f>
        <v>-88.40999999999997</v>
      </c>
      <c r="H75" s="50">
        <v>1106</v>
      </c>
      <c r="I75" s="24"/>
      <c r="J75" s="57"/>
      <c r="K75" s="53"/>
      <c r="L75" s="54"/>
      <c r="M75" s="54"/>
      <c r="N75" s="55"/>
      <c r="O75" s="55"/>
      <c r="P75" s="4"/>
      <c r="Q75" s="4"/>
      <c r="R75" s="4"/>
      <c r="S75" s="4"/>
      <c r="T75" s="4"/>
      <c r="U75" s="4"/>
      <c r="V75" s="4"/>
    </row>
    <row r="76" spans="1:8" ht="26.25" customHeight="1">
      <c r="A76" s="13" t="s">
        <v>28</v>
      </c>
      <c r="B76" s="14"/>
      <c r="C76" s="14"/>
      <c r="D76" s="37">
        <f>D73-D72</f>
        <v>-6498.41</v>
      </c>
      <c r="E76" s="37">
        <f>E73-E72</f>
        <v>-4873.8150000000005</v>
      </c>
      <c r="F76" s="37">
        <f>F73-F72</f>
        <v>1969.3999999999996</v>
      </c>
      <c r="G76" s="37">
        <f>F76-E76</f>
        <v>6843.215</v>
      </c>
      <c r="H76" s="34">
        <f>H73-H72</f>
        <v>-3864.8600000000006</v>
      </c>
    </row>
    <row r="77" spans="1:8" ht="12.75">
      <c r="A77" s="15"/>
      <c r="B77" s="16"/>
      <c r="C77" s="16"/>
      <c r="D77" s="17"/>
      <c r="E77" s="17"/>
      <c r="F77" s="17"/>
      <c r="G77" s="17"/>
      <c r="H77" s="18"/>
    </row>
    <row r="78" spans="1:8" ht="12.75">
      <c r="A78" s="22" t="s">
        <v>60</v>
      </c>
      <c r="B78" s="16"/>
      <c r="C78" s="16"/>
      <c r="D78" s="17"/>
      <c r="E78" s="17"/>
      <c r="F78" s="17"/>
      <c r="G78" s="17"/>
      <c r="H78" s="18"/>
    </row>
    <row r="79" spans="1:8" ht="12.75">
      <c r="A79" s="22" t="s">
        <v>45</v>
      </c>
      <c r="B79" s="65"/>
      <c r="C79" s="65"/>
      <c r="D79" s="19"/>
      <c r="E79" s="66" t="s">
        <v>61</v>
      </c>
      <c r="F79" s="66"/>
      <c r="G79" s="17"/>
      <c r="H79" s="18"/>
    </row>
    <row r="80" spans="1:8" ht="12.75">
      <c r="A80" s="20"/>
      <c r="B80" s="63" t="s">
        <v>46</v>
      </c>
      <c r="C80" s="63"/>
      <c r="D80" s="19"/>
      <c r="E80" s="64" t="s">
        <v>47</v>
      </c>
      <c r="F80" s="64"/>
      <c r="G80" s="17"/>
      <c r="H80" s="18"/>
    </row>
    <row r="81" spans="1:8" ht="12.75">
      <c r="A81" s="20" t="s">
        <v>55</v>
      </c>
      <c r="B81" s="16"/>
      <c r="C81" s="16"/>
      <c r="D81" s="17"/>
      <c r="E81" s="17"/>
      <c r="F81" s="17"/>
      <c r="G81" s="17"/>
      <c r="H81" s="18"/>
    </row>
    <row r="82" spans="1:8" ht="12.75">
      <c r="A82" s="15"/>
      <c r="B82" s="16"/>
      <c r="C82" s="16"/>
      <c r="D82" s="17"/>
      <c r="E82" s="17"/>
      <c r="F82" s="17"/>
      <c r="G82" s="17"/>
      <c r="H82" s="18"/>
    </row>
    <row r="83" spans="1:8" ht="12.75">
      <c r="A83" s="20" t="s">
        <v>48</v>
      </c>
      <c r="B83" s="65"/>
      <c r="C83" s="65"/>
      <c r="D83" s="17"/>
      <c r="E83" s="66" t="s">
        <v>62</v>
      </c>
      <c r="F83" s="66"/>
      <c r="G83" s="17"/>
      <c r="H83" s="18"/>
    </row>
    <row r="84" spans="1:8" ht="12.75">
      <c r="A84" s="15"/>
      <c r="B84" s="63" t="s">
        <v>46</v>
      </c>
      <c r="C84" s="63"/>
      <c r="D84" s="17"/>
      <c r="E84" s="64" t="s">
        <v>47</v>
      </c>
      <c r="F84" s="64"/>
      <c r="G84" s="17"/>
      <c r="H84" s="18"/>
    </row>
    <row r="85" spans="1:8" ht="12.75">
      <c r="A85" s="15"/>
      <c r="B85" s="16"/>
      <c r="C85" s="16"/>
      <c r="D85" s="17"/>
      <c r="E85" s="17"/>
      <c r="F85" s="17"/>
      <c r="G85" s="17"/>
      <c r="H85" s="18"/>
    </row>
    <row r="86" spans="1:8" ht="12.75">
      <c r="A86" s="15"/>
      <c r="B86" s="16"/>
      <c r="C86" s="16"/>
      <c r="D86" s="17"/>
      <c r="E86" s="17"/>
      <c r="F86" s="17"/>
      <c r="G86" s="17"/>
      <c r="H86" s="18"/>
    </row>
    <row r="87" spans="1:7" ht="12.75">
      <c r="A87" s="6"/>
      <c r="B87" s="7"/>
      <c r="C87" s="7"/>
      <c r="D87" s="5"/>
      <c r="E87" s="5"/>
      <c r="F87" s="5"/>
      <c r="G87" s="5"/>
    </row>
    <row r="88" spans="1:7" ht="12.75">
      <c r="A88" s="6"/>
      <c r="B88" s="7"/>
      <c r="C88" s="7"/>
      <c r="D88" s="5"/>
      <c r="E88" s="5"/>
      <c r="F88" s="5"/>
      <c r="G88" s="5"/>
    </row>
    <row r="89" spans="1:7" ht="12.75">
      <c r="A89" s="6"/>
      <c r="B89" s="7"/>
      <c r="C89" s="7"/>
      <c r="D89" s="5"/>
      <c r="E89" s="5"/>
      <c r="F89" s="5"/>
      <c r="G89" s="5"/>
    </row>
    <row r="90" spans="1:7" ht="12.75">
      <c r="A90" s="6"/>
      <c r="B90" s="7"/>
      <c r="C90" s="7"/>
      <c r="D90" s="5"/>
      <c r="E90" s="5"/>
      <c r="F90" s="5"/>
      <c r="G90" s="5"/>
    </row>
    <row r="91" spans="1:7" ht="12.75">
      <c r="A91" s="6"/>
      <c r="B91" s="7"/>
      <c r="C91" s="7"/>
      <c r="D91" s="5"/>
      <c r="E91" s="5"/>
      <c r="F91" s="5"/>
      <c r="G91" s="5"/>
    </row>
    <row r="92" spans="1:7" ht="12.75">
      <c r="A92" s="6"/>
      <c r="B92" s="7"/>
      <c r="C92" s="7"/>
      <c r="D92" s="5"/>
      <c r="E92" s="5"/>
      <c r="F92" s="5"/>
      <c r="G92" s="5"/>
    </row>
  </sheetData>
  <sheetProtection/>
  <mergeCells count="31">
    <mergeCell ref="E79:F79"/>
    <mergeCell ref="B4:B6"/>
    <mergeCell ref="C4:C6"/>
    <mergeCell ref="D4:D6"/>
    <mergeCell ref="E4:E6"/>
    <mergeCell ref="F4:F6"/>
    <mergeCell ref="B79:C79"/>
    <mergeCell ref="B84:C84"/>
    <mergeCell ref="E84:F84"/>
    <mergeCell ref="B80:C80"/>
    <mergeCell ref="E80:F80"/>
    <mergeCell ref="B83:C83"/>
    <mergeCell ref="E83:F83"/>
    <mergeCell ref="J75:K75"/>
    <mergeCell ref="J72:K72"/>
    <mergeCell ref="L75:M75"/>
    <mergeCell ref="N75:O75"/>
    <mergeCell ref="A1:H1"/>
    <mergeCell ref="A2:H2"/>
    <mergeCell ref="A3:H3"/>
    <mergeCell ref="A4:A6"/>
    <mergeCell ref="G4:G6"/>
    <mergeCell ref="H4:H6"/>
    <mergeCell ref="L73:M73"/>
    <mergeCell ref="N73:O73"/>
    <mergeCell ref="J74:K74"/>
    <mergeCell ref="L72:M72"/>
    <mergeCell ref="N72:O72"/>
    <mergeCell ref="L74:M74"/>
    <mergeCell ref="N74:O74"/>
    <mergeCell ref="J73:K73"/>
  </mergeCells>
  <printOptions/>
  <pageMargins left="0.4724409448818898" right="0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Direktor</cp:lastModifiedBy>
  <cp:lastPrinted>2023-12-18T06:15:13Z</cp:lastPrinted>
  <dcterms:created xsi:type="dcterms:W3CDTF">2014-04-23T02:24:40Z</dcterms:created>
  <dcterms:modified xsi:type="dcterms:W3CDTF">2023-12-18T06:15:38Z</dcterms:modified>
  <cp:category/>
  <cp:version/>
  <cp:contentType/>
  <cp:contentStatus/>
</cp:coreProperties>
</file>